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sleon/Downloads/"/>
    </mc:Choice>
  </mc:AlternateContent>
  <xr:revisionPtr revIDLastSave="0" documentId="13_ncr:1_{ABEC59A3-62FC-704A-B2E6-4CA26301BCD6}" xr6:coauthVersionLast="47" xr6:coauthVersionMax="47" xr10:uidLastSave="{00000000-0000-0000-0000-000000000000}"/>
  <bookViews>
    <workbookView xWindow="-40" yWindow="760" windowWidth="30240" windowHeight="17680" xr2:uid="{9D550448-72EE-4CB0-A91C-BCD977812CBA}"/>
  </bookViews>
  <sheets>
    <sheet name="CNY" sheetId="1" r:id="rId1"/>
  </sheets>
  <definedNames>
    <definedName name="_xlnm._FilterDatabase" localSheetId="0" hidden="1">CNY!$A$23:$I$36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67" i="1"/>
  <c r="E66" i="1"/>
  <c r="E65" i="1"/>
  <c r="E64" i="1"/>
  <c r="E63" i="1"/>
  <c r="E59" i="1"/>
  <c r="E58" i="1"/>
  <c r="E57" i="1"/>
  <c r="E56" i="1"/>
  <c r="E55" i="1"/>
  <c r="E51" i="1"/>
  <c r="E50" i="1"/>
  <c r="E49" i="1"/>
  <c r="E48" i="1"/>
  <c r="E47" i="1"/>
  <c r="E46" i="1"/>
  <c r="E45" i="1"/>
  <c r="E44" i="1"/>
  <c r="E43" i="1"/>
  <c r="E42" i="1"/>
  <c r="E41" i="1"/>
  <c r="E40" i="1"/>
  <c r="E36" i="1"/>
  <c r="E35" i="1"/>
  <c r="E34" i="1"/>
  <c r="E33" i="1"/>
  <c r="E32" i="1"/>
  <c r="E31" i="1"/>
  <c r="E30" i="1"/>
  <c r="E29" i="1"/>
  <c r="E28" i="1"/>
  <c r="E27" i="1"/>
  <c r="E26" i="1"/>
  <c r="E25" i="1"/>
  <c r="E21" i="1"/>
  <c r="E20" i="1"/>
  <c r="E19" i="1"/>
  <c r="E18" i="1"/>
  <c r="E17" i="1"/>
  <c r="E16" i="1"/>
  <c r="E9" i="1"/>
  <c r="E10" i="1"/>
  <c r="E11" i="1"/>
  <c r="E12" i="1"/>
  <c r="E8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<sst xmlns="http://schemas.openxmlformats.org/spreadsheetml/2006/main" count="296" uniqueCount="147">
  <si>
    <t>Type</t>
  </si>
  <si>
    <t>Region</t>
  </si>
  <si>
    <t>Red</t>
  </si>
  <si>
    <t>Regions &gt; France &gt; Burgundy &gt; Vosne Romanee</t>
  </si>
  <si>
    <t>Regions &gt; France &gt; Bordeaux &gt; Saint Emilion</t>
  </si>
  <si>
    <t>Regions &gt; France &gt; Bordeaux &gt; Saint Julien</t>
  </si>
  <si>
    <t>White</t>
  </si>
  <si>
    <t>Regions &gt; France &gt; Burgundy &gt; Puligny Montrachet</t>
  </si>
  <si>
    <t>Regions &gt; France &gt; Burgundy &gt; Meursault</t>
  </si>
  <si>
    <t>Regions &gt; France &gt; Bordeaux &gt; Pauillac</t>
  </si>
  <si>
    <t>Regions &gt; France &gt; Burgundy &gt; Bourgogne Aligote</t>
  </si>
  <si>
    <t>Regions &gt; France &gt; Burgundy &gt; Hautes Cotes de Nuits</t>
  </si>
  <si>
    <t>Regions &gt; France &gt; Burgundy &gt; Nuits St. Georges</t>
  </si>
  <si>
    <t>Regions &gt; Spain &gt; Madrid</t>
  </si>
  <si>
    <t>Regions &gt; Italy &gt; Piedmont &gt; Barolo</t>
  </si>
  <si>
    <t>Regions &gt; France &gt; Burgundy &gt; Chambolle Musigny</t>
  </si>
  <si>
    <t>Regions &gt; France &gt; Burgundy &gt; Clos De La Roche</t>
  </si>
  <si>
    <t>Regions &gt; France &gt; Burgundy &gt; Morey St. Denis</t>
  </si>
  <si>
    <t>Regions &gt; United States &gt; California &gt; Napa Valley</t>
  </si>
  <si>
    <t>Regions &gt; France &gt; Burgundy &gt; Echezeaux</t>
  </si>
  <si>
    <t>Regions &gt; France &gt; Bordeaux &gt; Pessac-Leognan</t>
  </si>
  <si>
    <t>Regions &gt; France &gt; Burgundy &gt; Pommard</t>
  </si>
  <si>
    <t>Regions &gt; France &gt; Burgundy &gt; Vougeot</t>
  </si>
  <si>
    <t>Regions &gt; France &gt; Champagne</t>
  </si>
  <si>
    <t>Regions &gt; France &gt; Bordeaux &gt; Pomerol</t>
  </si>
  <si>
    <t>Regions &gt; Italy &gt; Tuscany</t>
  </si>
  <si>
    <t>Regions &gt; France &gt; Burgundy &gt; Cote Nuits Villages</t>
  </si>
  <si>
    <t>Regions &gt; France &gt; Burgundy &gt; Savigny Les Beaune</t>
  </si>
  <si>
    <t>Regions &gt; Germany &gt; Mosel</t>
  </si>
  <si>
    <t>Regions &gt; France &gt; Bordeaux &gt; Margaux</t>
  </si>
  <si>
    <t>Regions &gt; Australia &gt; Barossa Valley</t>
  </si>
  <si>
    <t>Regions &gt; Italy &gt; Other</t>
  </si>
  <si>
    <t>Regions &gt; United States &gt; Santa Rita Hills</t>
  </si>
  <si>
    <t>Regions &gt; France &gt; Burgundy &gt; Monthelie</t>
  </si>
  <si>
    <t>Regions &gt; France &gt; Bordeaux &gt; Sauternes</t>
  </si>
  <si>
    <t>Vintage</t>
  </si>
  <si>
    <t>Format</t>
  </si>
  <si>
    <t>Size: 750ml</t>
  </si>
  <si>
    <t>NV</t>
  </si>
  <si>
    <t>Size: 375ml</t>
  </si>
  <si>
    <t>List price</t>
  </si>
  <si>
    <t>CNY Offer</t>
  </si>
  <si>
    <t>Champagne</t>
  </si>
  <si>
    <t>White Wine</t>
  </si>
  <si>
    <t>Bordeaux Red</t>
  </si>
  <si>
    <t>Burgundy Red</t>
  </si>
  <si>
    <t>Italian &amp; Spanish Red</t>
  </si>
  <si>
    <t>USA &amp; Australian Red</t>
  </si>
  <si>
    <t>Dessert Wine</t>
  </si>
  <si>
    <t>Regions &gt; United States &gt; Sonoma County &gt; Knights Valley</t>
  </si>
  <si>
    <t>R. Faivre: Champagne Blanc de Noirs 'Reflet Naturel' Extra-Brut</t>
  </si>
  <si>
    <t>Bollinger: PN VZ 16</t>
  </si>
  <si>
    <t>Pol Roger: Winston Churchill</t>
  </si>
  <si>
    <t>Pepe Emidio: Trebbiano d'Abruzzo</t>
  </si>
  <si>
    <t>Pierre Girardin: Meursault 1er Cru Le Limozin</t>
  </si>
  <si>
    <t>Pierre Girardin: Meursault 1er Cru Les Meix Chavaux</t>
  </si>
  <si>
    <t>Domaine Paul Pernot: Puligny-Montrachet Clos de la Garenne Premier Cru</t>
  </si>
  <si>
    <t>Pichon Baron Pauillac</t>
  </si>
  <si>
    <t>Petit Mouton de Mouton Rothschild Pauillac</t>
  </si>
  <si>
    <t>Mouton Rothschild Pauillac</t>
  </si>
  <si>
    <t>Canon Saint-Emilion</t>
  </si>
  <si>
    <t>Chapelle d`Ausone Saint-Emilion</t>
  </si>
  <si>
    <t>Beychevelle Saint-Julien</t>
  </si>
  <si>
    <t>Coquard-Loison-Fleurot: Chambolle-Musigny</t>
  </si>
  <si>
    <t>Coquard Loison Fleurot: Clos de la Roche Grand Cru</t>
  </si>
  <si>
    <t>Millot Jean-Marc: Cote de Nuits-Villages Aux Faulques</t>
  </si>
  <si>
    <t>Domaine Fourrier Echezeaux Grand Cru Vieilles Vignes</t>
  </si>
  <si>
    <t>Sylvain Cathiard Bourgogne Hautes Cotes de Nuits</t>
  </si>
  <si>
    <t>Domaine Fourrier Morey-Saint-Denis Clos Solon Vieilles Vignes</t>
  </si>
  <si>
    <t>Domaine Robert Chevillon: Nuits-Saint-Georges Les Bousselots</t>
  </si>
  <si>
    <t>Jean-Marc Millot Savigny-les-Beaune</t>
  </si>
  <si>
    <t>Berthaut-Gerbet: Vosne Romanee</t>
  </si>
  <si>
    <t>Hudelot-Noellat Vougeot 1er Cru Les Petits Vougeots</t>
  </si>
  <si>
    <t>Conterno Aldo: Barolo Bussia</t>
  </si>
  <si>
    <t>Michele Chiarlo Cerequio Barolo</t>
  </si>
  <si>
    <t>Tenuta di Trinoro: Rosso Toscana 'Campo di Camagi'</t>
  </si>
  <si>
    <t>Comando G: Vinos de Madrid La Bruja De Rozas</t>
  </si>
  <si>
    <t>Araujo: Cabernet Sauvignon Eisele Vineyard</t>
  </si>
  <si>
    <t>Dominus Napa Valley</t>
  </si>
  <si>
    <t>Peter Michael: Les Pavots</t>
  </si>
  <si>
    <t>Racines: Sanford And Benedict Pinot Noir</t>
  </si>
  <si>
    <t>Wine</t>
  </si>
  <si>
    <t>Château d'Yquem Sauternes</t>
  </si>
  <si>
    <t>Château Rieussec Sauternes</t>
  </si>
  <si>
    <t>Penfolds: Barossa Valley 'RWT – Bin 798' Shiraz</t>
  </si>
  <si>
    <t>Comando G: Sierra de Gredos 'La Breña'</t>
  </si>
  <si>
    <t>Hospices De Beaune: Pommard Cuvée Suzanne Chaudron by Coche Dury</t>
  </si>
  <si>
    <t>Ramonet Domaine: Monthélie Rouge</t>
  </si>
  <si>
    <t>Château Talbot Saint-Julien</t>
  </si>
  <si>
    <t>Château Bélair-Monange Saint-Emilion</t>
  </si>
  <si>
    <t>Vieux Château Certan Pomerol</t>
  </si>
  <si>
    <t>Château Haut-Bailly Pessac-Léognan</t>
  </si>
  <si>
    <t>Château Palmer Margaux</t>
  </si>
  <si>
    <t>Chapelle de La Mission Haut-Brion Pessac-Léognan</t>
  </si>
  <si>
    <t>Ramonet Domaine: Bourgogne Aligoté</t>
  </si>
  <si>
    <t>Savart &amp; Drémont: Ephémère 007 Blanc de Noir Grand Cru Extra-Brut</t>
  </si>
  <si>
    <t>Georges Laval: Cumieres 1er Cru Les Chenes Blanc de Blancs Brut Nature</t>
  </si>
  <si>
    <t>https://www.sothebyswine.com/hk/shop/palmer-2018</t>
  </si>
  <si>
    <t>https://www.sothebyswine.com/hk/shop/savart-dremont-ephemere-007</t>
  </si>
  <si>
    <t>https://www.sothebyswine.com/hk/shop/r-faivre-reflet-naturel-blanc-de-noirs-extra-brut-nv</t>
  </si>
  <si>
    <t>https://www.sothebyswine.com/hk/shop/bollinger-pn-vz-16</t>
  </si>
  <si>
    <t>https://www.sothebyswine.com/hk/shop/pol-roger-winston-churchill-2012</t>
  </si>
  <si>
    <t>https://www.sothebyswine.com/hk/shop/georges-laval-cumieres-chenes-bdb-1er-brut-nature-2016</t>
  </si>
  <si>
    <t>https://www.sothebyswine.com/hk/shop/ramonet-dom-bourgogne-aligote-2021</t>
  </si>
  <si>
    <t>https://www.sothebyswine.com/hk/shop/pepe-e-trebbiano-dabruzzo-2015</t>
  </si>
  <si>
    <t>https://www.sothebyswine.com/hk/shop/girardin-pierre-meursault-limozin-2019</t>
  </si>
  <si>
    <t>https://www.sothebyswine.com/hk/shop/girardin-pierre-meursault-1er-meix-chavaux-2020</t>
  </si>
  <si>
    <t>https://www.sothebyswine.com/hk/shop/pernot-paul-puligny-1er-cru-clos-de-la-garenne-2021</t>
  </si>
  <si>
    <t>https://www.sothebyswine.com/hk/shop/muller-e-scharzhofberger-kabinett-2020</t>
  </si>
  <si>
    <t>https://www.sothebyswine.com/hk/shop/chapelle-de-la-mission-2005</t>
  </si>
  <si>
    <t>https://www.sothebyswine.com/hk/shop/pichon-baron-2020</t>
  </si>
  <si>
    <t>https://www.sothebyswine.com/hk/shop/petit-mouton-2019</t>
  </si>
  <si>
    <t>https://www.sothebyswine.com/hk/shop/mouton-rothschild-2020</t>
  </si>
  <si>
    <t>https://www.sothebyswine.com/hk/shop/haut-bailly-2019</t>
  </si>
  <si>
    <t>https://www.sothebyswine.com/hk/shop/vieux-chateau-certan-2017</t>
  </si>
  <si>
    <t>https://www.sothebyswine.com/hk/shop/belair-monange-2019</t>
  </si>
  <si>
    <t>https://www.sothebyswine.com/hk/shop/canon-2019</t>
  </si>
  <si>
    <t>https://www.sothebyswine.com/hk/shop/chapelle-dausone-2019</t>
  </si>
  <si>
    <t>https://www.sothebyswine.com/hk/shop/talbot-2018</t>
  </si>
  <si>
    <t>https://www.sothebyswine.com/hk/shop/beychevelle-2020</t>
  </si>
  <si>
    <t>https://www.sothebyswine.com/hk/shop/coquard-lf-chambolle-musigny-2021</t>
  </si>
  <si>
    <t>https://www.sothebyswine.com/hk/shop/coquard-lf-clos-de-la-roche-2019</t>
  </si>
  <si>
    <t>https://www.sothebyswine.com/hk/shop/millot-jm-cote-de-nuits-faulques-2021</t>
  </si>
  <si>
    <t>https://www.sothebyswine.com/hk/shop/fourrier-jm-echezeaux-2022</t>
  </si>
  <si>
    <t>https://www.sothebyswine.com/hk/shop/cathiard-sylvain-hautes-cotes-de-nuits-2021</t>
  </si>
  <si>
    <t>https://www.sothebyswine.com/hk/shop/ramonet-dom-monthelie-rouge-2020</t>
  </si>
  <si>
    <t>https://www.sothebyswine.com/hk/shop/fourrier-dom-msd-clos-solon-2022</t>
  </si>
  <si>
    <t>https://www.sothebyswine.com/hk/shop/chevillon-r-nsg-les-bousselots-2014</t>
  </si>
  <si>
    <t>https://www.sothebyswine.com/hk/shop/hospices-de-beaune-pommard-cuve-suzanne-chaudron-by-coche-dury-2019</t>
  </si>
  <si>
    <t>https://www.sothebyswine.com/hk/shop/millot-jm-savigny-les-beaune-2022</t>
  </si>
  <si>
    <t>https://www.sothebyswine.com/hk/shop/berthaut-gerbet-vosne-romanee-2021</t>
  </si>
  <si>
    <t>https://www.sothebyswine.com/hk/shop/hudelot-noellat-vougeot-petits-vougeot-2021</t>
  </si>
  <si>
    <t>https://www.sothebyswine.com/hk/shop/conterno-a-barolo-bussia-2017</t>
  </si>
  <si>
    <t>https://www.sothebyswine.com/hk/shop/michele-chiarlo-cerequio-barolo-2018</t>
  </si>
  <si>
    <t>https://www.sothebyswine.com/hk/shop/tenuta-di-trinoro-camagi-2016</t>
  </si>
  <si>
    <t>https://www.sothebyswine.com/hk/shop/comando-g-la-brena-2019</t>
  </si>
  <si>
    <t>https://www.sothebyswine.com/hk/shop/comando-g-la-bruja-de-rozas-2022</t>
  </si>
  <si>
    <t>https://www.sothebyswine.com/hk/shop/araujo-cabernet-sauvignon-eisele-vineyard-2011</t>
  </si>
  <si>
    <t>https://www.sothebyswine.com/hk/shop/dominus-2018</t>
  </si>
  <si>
    <t>https://www.sothebyswine.com/hk/shop/peter-michael-les-pavots-2018</t>
  </si>
  <si>
    <t>https://www.sothebyswine.com/hk/shop/racines-sanford-and-benedict-pinot-noir-2020</t>
  </si>
  <si>
    <t>https://www.sothebyswine.com/hk/shop/penfolds-rwt-shiraz-2008</t>
  </si>
  <si>
    <t>https://www.sothebyswine.com/hk/shop/rieussec-2009</t>
  </si>
  <si>
    <t>https://www.sothebyswine.com/hk/shop/yquem-2016</t>
  </si>
  <si>
    <t>Egon Müller: Scharzhofberger Kabinett</t>
  </si>
  <si>
    <t>CNY 2026 Extensive Offer</t>
  </si>
  <si>
    <t>Offer Valid Until 28th February 2026. Offer cannot be combined with any other offers and excludes previous purchases. E&amp;OE. Offer may change without notice. Other conditions may apply.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</si>
</sst>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theme="1"/>
      <name val="Aptos Display"/>
      <scheme val="major"/>
    </font>
    <font>
      <u/>
      <sz val="12"/>
      <color theme="10"/>
      <name val="Aptos Narrow"/>
      <family val="2"/>
      <scheme val="minor"/>
    </font>
    <font>
      <u/>
      <sz val="12"/>
      <color theme="10"/>
      <name val="Aptos Narrow"/>
      <scheme val="minor"/>
    </font>
    <font>
      <b/>
      <sz val="20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6" fillId="0" borderId="0" xfId="1"/>
    <xf numFmtId="0" fontId="0" fillId="0" borderId="0" xfId="0" applyFill="1"/>
    <xf numFmtId="0" fontId="5" fillId="0" borderId="0" xfId="0" applyFont="1" applyFill="1"/>
    <xf numFmtId="0" fontId="4" fillId="0" borderId="0" xfId="0" applyFont="1" applyAlignment="1">
      <alignment horizontal="center"/>
    </xf>
    <xf numFmtId="0" fontId="9" fillId="0" borderId="0" xfId="1" applyFont="1"/>
    <xf numFmtId="0" fontId="1" fillId="0" borderId="0" xfId="0" applyFont="1" applyFill="1"/>
    <xf numFmtId="0" fontId="10" fillId="0" borderId="0" xfId="1" applyFont="1" applyFill="1"/>
    <xf numFmtId="0" fontId="9" fillId="0" borderId="0" xfId="1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3" fillId="0" borderId="0" xfId="0" applyFont="1" applyFill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othebyswine.com/hk/shop/palmer-2018" TargetMode="External"/><Relationship Id="rId18" Type="http://schemas.openxmlformats.org/officeDocument/2006/relationships/hyperlink" Target="https://www.sothebyswine.com/hk/shop/vieux-chateau-certan-2017" TargetMode="External"/><Relationship Id="rId26" Type="http://schemas.openxmlformats.org/officeDocument/2006/relationships/hyperlink" Target="https://www.sothebyswine.com/hk/shop/millot-jm-cote-de-nuits-faulques-2021" TargetMode="External"/><Relationship Id="rId39" Type="http://schemas.openxmlformats.org/officeDocument/2006/relationships/hyperlink" Target="https://www.sothebyswine.com/hk/shop/comando-g-la-brena-2019" TargetMode="External"/><Relationship Id="rId21" Type="http://schemas.openxmlformats.org/officeDocument/2006/relationships/hyperlink" Target="https://www.sothebyswine.com/hk/shop/chapelle-dausone-2019" TargetMode="External"/><Relationship Id="rId34" Type="http://schemas.openxmlformats.org/officeDocument/2006/relationships/hyperlink" Target="https://www.sothebyswine.com/hk/shop/berthaut-gerbet-vosne-romanee-2021" TargetMode="External"/><Relationship Id="rId42" Type="http://schemas.openxmlformats.org/officeDocument/2006/relationships/hyperlink" Target="https://www.sothebyswine.com/hk/shop/dominus-2018" TargetMode="External"/><Relationship Id="rId47" Type="http://schemas.openxmlformats.org/officeDocument/2006/relationships/hyperlink" Target="https://www.sothebyswine.com/hk/shop/yquem-2016" TargetMode="External"/><Relationship Id="rId7" Type="http://schemas.openxmlformats.org/officeDocument/2006/relationships/hyperlink" Target="https://www.sothebyswine.com/hk/shop/pepe-e-trebbiano-dabruzzo-2015" TargetMode="External"/><Relationship Id="rId2" Type="http://schemas.openxmlformats.org/officeDocument/2006/relationships/hyperlink" Target="https://www.sothebyswine.com/hk/shop/r-faivre-reflet-naturel-blanc-de-noirs-extra-brut-nv" TargetMode="External"/><Relationship Id="rId16" Type="http://schemas.openxmlformats.org/officeDocument/2006/relationships/hyperlink" Target="https://www.sothebyswine.com/hk/shop/mouton-rothschild-2020" TargetMode="External"/><Relationship Id="rId29" Type="http://schemas.openxmlformats.org/officeDocument/2006/relationships/hyperlink" Target="https://www.sothebyswine.com/hk/shop/ramonet-dom-monthelie-rouge-2020" TargetMode="External"/><Relationship Id="rId1" Type="http://schemas.openxmlformats.org/officeDocument/2006/relationships/hyperlink" Target="https://www.sothebyswine.com/hk/shop/savart-dremont-ephemere-007" TargetMode="External"/><Relationship Id="rId6" Type="http://schemas.openxmlformats.org/officeDocument/2006/relationships/hyperlink" Target="https://www.sothebyswine.com/hk/shop/ramonet-dom-bourgogne-aligote-2021" TargetMode="External"/><Relationship Id="rId11" Type="http://schemas.openxmlformats.org/officeDocument/2006/relationships/hyperlink" Target="https://www.sothebyswine.com/hk/shop/muller-e-scharzhofberger-kabinett-2020" TargetMode="External"/><Relationship Id="rId24" Type="http://schemas.openxmlformats.org/officeDocument/2006/relationships/hyperlink" Target="https://www.sothebyswine.com/hk/shop/coquard-lf-chambolle-musigny-2021" TargetMode="External"/><Relationship Id="rId32" Type="http://schemas.openxmlformats.org/officeDocument/2006/relationships/hyperlink" Target="https://www.sothebyswine.com/hk/shop/hospices-de-beaune-pommard-cuve-suzanne-chaudron-by-coche-dury-2019" TargetMode="External"/><Relationship Id="rId37" Type="http://schemas.openxmlformats.org/officeDocument/2006/relationships/hyperlink" Target="https://www.sothebyswine.com/hk/shop/michele-chiarlo-cerequio-barolo-2018" TargetMode="External"/><Relationship Id="rId40" Type="http://schemas.openxmlformats.org/officeDocument/2006/relationships/hyperlink" Target="https://www.sothebyswine.com/hk/shop/comando-g-la-bruja-de-rozas-2022" TargetMode="External"/><Relationship Id="rId45" Type="http://schemas.openxmlformats.org/officeDocument/2006/relationships/hyperlink" Target="https://www.sothebyswine.com/hk/shop/penfolds-rwt-shiraz-2008" TargetMode="External"/><Relationship Id="rId5" Type="http://schemas.openxmlformats.org/officeDocument/2006/relationships/hyperlink" Target="https://www.sothebyswine.com/hk/shop/georges-laval-cumieres-chenes-bdb-1er-brut-nature-2016" TargetMode="External"/><Relationship Id="rId15" Type="http://schemas.openxmlformats.org/officeDocument/2006/relationships/hyperlink" Target="https://www.sothebyswine.com/hk/shop/petit-mouton-2019" TargetMode="External"/><Relationship Id="rId23" Type="http://schemas.openxmlformats.org/officeDocument/2006/relationships/hyperlink" Target="https://www.sothebyswine.com/hk/shop/beychevelle-2020" TargetMode="External"/><Relationship Id="rId28" Type="http://schemas.openxmlformats.org/officeDocument/2006/relationships/hyperlink" Target="https://www.sothebyswine.com/hk/shop/cathiard-sylvain-hautes-cotes-de-nuits-2021" TargetMode="External"/><Relationship Id="rId36" Type="http://schemas.openxmlformats.org/officeDocument/2006/relationships/hyperlink" Target="https://www.sothebyswine.com/hk/shop/conterno-a-barolo-bussia-2017" TargetMode="External"/><Relationship Id="rId10" Type="http://schemas.openxmlformats.org/officeDocument/2006/relationships/hyperlink" Target="https://www.sothebyswine.com/hk/shop/pernot-paul-puligny-1er-cru-clos-de-la-garenne-2021" TargetMode="External"/><Relationship Id="rId19" Type="http://schemas.openxmlformats.org/officeDocument/2006/relationships/hyperlink" Target="https://www.sothebyswine.com/hk/shop/belair-monange-2019" TargetMode="External"/><Relationship Id="rId31" Type="http://schemas.openxmlformats.org/officeDocument/2006/relationships/hyperlink" Target="https://www.sothebyswine.com/hk/shop/chevillon-r-nsg-les-bousselots-2014" TargetMode="External"/><Relationship Id="rId44" Type="http://schemas.openxmlformats.org/officeDocument/2006/relationships/hyperlink" Target="https://www.sothebyswine.com/hk/shop/racines-sanford-and-benedict-pinot-noir-2020" TargetMode="External"/><Relationship Id="rId4" Type="http://schemas.openxmlformats.org/officeDocument/2006/relationships/hyperlink" Target="https://www.sothebyswine.com/hk/shop/pol-roger-winston-churchill-2012" TargetMode="External"/><Relationship Id="rId9" Type="http://schemas.openxmlformats.org/officeDocument/2006/relationships/hyperlink" Target="https://www.sothebyswine.com/hk/shop/girardin-pierre-meursault-1er-meix-chavaux-2020" TargetMode="External"/><Relationship Id="rId14" Type="http://schemas.openxmlformats.org/officeDocument/2006/relationships/hyperlink" Target="https://www.sothebyswine.com/hk/shop/pichon-baron-2020" TargetMode="External"/><Relationship Id="rId22" Type="http://schemas.openxmlformats.org/officeDocument/2006/relationships/hyperlink" Target="https://www.sothebyswine.com/hk/shop/talbot-2018" TargetMode="External"/><Relationship Id="rId27" Type="http://schemas.openxmlformats.org/officeDocument/2006/relationships/hyperlink" Target="https://www.sothebyswine.com/hk/shop/fourrier-jm-echezeaux-2022" TargetMode="External"/><Relationship Id="rId30" Type="http://schemas.openxmlformats.org/officeDocument/2006/relationships/hyperlink" Target="https://www.sothebyswine.com/hk/shop/fourrier-dom-msd-clos-solon-2022" TargetMode="External"/><Relationship Id="rId35" Type="http://schemas.openxmlformats.org/officeDocument/2006/relationships/hyperlink" Target="https://www.sothebyswine.com/hk/shop/hudelot-noellat-vougeot-petits-vougeot-2021" TargetMode="External"/><Relationship Id="rId43" Type="http://schemas.openxmlformats.org/officeDocument/2006/relationships/hyperlink" Target="https://www.sothebyswine.com/hk/shop/peter-michael-les-pavots-2018" TargetMode="External"/><Relationship Id="rId8" Type="http://schemas.openxmlformats.org/officeDocument/2006/relationships/hyperlink" Target="https://www.sothebyswine.com/hk/shop/girardin-pierre-meursault-limozin-2019" TargetMode="External"/><Relationship Id="rId3" Type="http://schemas.openxmlformats.org/officeDocument/2006/relationships/hyperlink" Target="https://www.sothebyswine.com/hk/shop/bollinger-pn-vz-16" TargetMode="External"/><Relationship Id="rId12" Type="http://schemas.openxmlformats.org/officeDocument/2006/relationships/hyperlink" Target="https://www.sothebyswine.com/hk/shop/chapelle-de-la-mission-2005" TargetMode="External"/><Relationship Id="rId17" Type="http://schemas.openxmlformats.org/officeDocument/2006/relationships/hyperlink" Target="https://www.sothebyswine.com/hk/shop/haut-bailly-2019" TargetMode="External"/><Relationship Id="rId25" Type="http://schemas.openxmlformats.org/officeDocument/2006/relationships/hyperlink" Target="https://www.sothebyswine.com/hk/shop/coquard-lf-clos-de-la-roche-2019" TargetMode="External"/><Relationship Id="rId33" Type="http://schemas.openxmlformats.org/officeDocument/2006/relationships/hyperlink" Target="https://www.sothebyswine.com/hk/shop/millot-jm-savigny-les-beaune-2022" TargetMode="External"/><Relationship Id="rId38" Type="http://schemas.openxmlformats.org/officeDocument/2006/relationships/hyperlink" Target="https://www.sothebyswine.com/hk/shop/tenuta-di-trinoro-camagi-2016" TargetMode="External"/><Relationship Id="rId46" Type="http://schemas.openxmlformats.org/officeDocument/2006/relationships/hyperlink" Target="https://www.sothebyswine.com/hk/shop/rieussec-2009" TargetMode="External"/><Relationship Id="rId20" Type="http://schemas.openxmlformats.org/officeDocument/2006/relationships/hyperlink" Target="https://www.sothebyswine.com/hk/shop/canon-2019" TargetMode="External"/><Relationship Id="rId41" Type="http://schemas.openxmlformats.org/officeDocument/2006/relationships/hyperlink" Target="https://www.sothebyswine.com/hk/shop/araujo-cabernet-sauvignon-eisele-vineyard-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7AC8-C027-438F-8BE8-A7F41915491C}">
  <sheetPr>
    <pageSetUpPr fitToPage="1"/>
  </sheetPr>
  <dimension ref="A1:U72"/>
  <sheetViews>
    <sheetView tabSelected="1" zoomScaleNormal="100" workbookViewId="0">
      <selection activeCell="G11" sqref="G11"/>
    </sheetView>
  </sheetViews>
  <sheetFormatPr baseColWidth="10" defaultColWidth="8.83203125" defaultRowHeight="15" x14ac:dyDescent="0.2"/>
  <cols>
    <col min="1" max="1" width="13" style="1" customWidth="1"/>
    <col min="2" max="2" width="48.5" customWidth="1"/>
    <col min="3" max="3" width="53.83203125" hidden="1" customWidth="1"/>
    <col min="4" max="4" width="15" hidden="1" customWidth="1"/>
    <col min="5" max="5" width="61.6640625" customWidth="1"/>
    <col min="6" max="6" width="15" style="1" customWidth="1"/>
    <col min="7" max="7" width="14.6640625" style="1" customWidth="1"/>
    <col min="8" max="8" width="10.83203125" customWidth="1"/>
    <col min="9" max="9" width="16.1640625" style="2" customWidth="1"/>
  </cols>
  <sheetData>
    <row r="1" spans="1:9" ht="59" customHeight="1" x14ac:dyDescent="0.2">
      <c r="A1" s="15" t="e" vm="1">
        <v>#VALUE!</v>
      </c>
      <c r="B1" s="15"/>
      <c r="C1" s="15"/>
      <c r="D1" s="15"/>
      <c r="E1" s="15"/>
      <c r="F1" s="15"/>
      <c r="G1" s="15"/>
      <c r="H1" s="15"/>
      <c r="I1" s="15"/>
    </row>
    <row r="2" spans="1:9" ht="36" customHeight="1" x14ac:dyDescent="0.3">
      <c r="A2" s="31" t="s">
        <v>145</v>
      </c>
      <c r="B2" s="31"/>
      <c r="C2" s="31"/>
      <c r="D2" s="31"/>
      <c r="E2" s="31"/>
      <c r="F2" s="31"/>
      <c r="G2" s="31"/>
      <c r="H2" s="31"/>
      <c r="I2" s="31"/>
    </row>
    <row r="3" spans="1:9" x14ac:dyDescent="0.2">
      <c r="A3" s="30" t="s">
        <v>146</v>
      </c>
      <c r="B3" s="30"/>
      <c r="C3" s="30"/>
      <c r="D3" s="30"/>
      <c r="E3" s="30"/>
      <c r="F3" s="30"/>
      <c r="G3" s="30"/>
      <c r="H3" s="30"/>
      <c r="I3" s="30"/>
    </row>
    <row r="4" spans="1:9" ht="16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">
      <c r="A5" s="30"/>
      <c r="B5" s="30"/>
      <c r="C5" s="30"/>
      <c r="D5" s="30"/>
      <c r="E5" s="30"/>
      <c r="F5" s="30"/>
      <c r="G5" s="30"/>
      <c r="H5" s="30"/>
      <c r="I5" s="30"/>
    </row>
    <row r="6" spans="1:9" ht="16" x14ac:dyDescent="0.2">
      <c r="A6" s="4" t="s">
        <v>42</v>
      </c>
      <c r="B6" s="4"/>
      <c r="C6" s="4"/>
      <c r="D6" s="4"/>
      <c r="E6" s="4"/>
      <c r="F6" s="4"/>
      <c r="G6" s="4"/>
      <c r="H6" s="4"/>
      <c r="I6" s="4"/>
    </row>
    <row r="7" spans="1:9" s="3" customFormat="1" ht="16" x14ac:dyDescent="0.2">
      <c r="A7" s="5" t="s">
        <v>0</v>
      </c>
      <c r="B7" s="6" t="s">
        <v>1</v>
      </c>
      <c r="C7" s="6"/>
      <c r="D7" s="6"/>
      <c r="E7" s="6" t="s">
        <v>81</v>
      </c>
      <c r="F7" s="5" t="s">
        <v>35</v>
      </c>
      <c r="G7" s="5" t="s">
        <v>36</v>
      </c>
      <c r="H7" s="7" t="s">
        <v>40</v>
      </c>
      <c r="I7" s="8" t="s">
        <v>41</v>
      </c>
    </row>
    <row r="8" spans="1:9" ht="16" x14ac:dyDescent="0.2">
      <c r="A8" s="9" t="s">
        <v>6</v>
      </c>
      <c r="B8" s="10" t="s">
        <v>23</v>
      </c>
      <c r="C8" s="16" t="s">
        <v>98</v>
      </c>
      <c r="D8" s="17" t="s">
        <v>95</v>
      </c>
      <c r="E8" s="18" t="str">
        <f>HYPERLINK(C8,D8)</f>
        <v>Savart &amp; Drémont: Ephémère 007 Blanc de Noir Grand Cru Extra-Brut</v>
      </c>
      <c r="F8" s="9" t="s">
        <v>38</v>
      </c>
      <c r="G8" s="9" t="s">
        <v>37</v>
      </c>
      <c r="H8" s="10">
        <v>600</v>
      </c>
      <c r="I8" s="11">
        <v>520</v>
      </c>
    </row>
    <row r="9" spans="1:9" ht="16" x14ac:dyDescent="0.2">
      <c r="A9" s="9" t="s">
        <v>6</v>
      </c>
      <c r="B9" s="10" t="s">
        <v>23</v>
      </c>
      <c r="C9" s="16" t="s">
        <v>99</v>
      </c>
      <c r="D9" s="17" t="s">
        <v>50</v>
      </c>
      <c r="E9" s="18" t="str">
        <f t="shared" ref="E9:E12" si="0">HYPERLINK(C9,D9)</f>
        <v>R. Faivre: Champagne Blanc de Noirs 'Reflet Naturel' Extra-Brut</v>
      </c>
      <c r="F9" s="9" t="s">
        <v>38</v>
      </c>
      <c r="G9" s="9" t="s">
        <v>37</v>
      </c>
      <c r="H9" s="10">
        <v>450</v>
      </c>
      <c r="I9" s="11">
        <v>410</v>
      </c>
    </row>
    <row r="10" spans="1:9" ht="16" x14ac:dyDescent="0.2">
      <c r="A10" s="9" t="s">
        <v>6</v>
      </c>
      <c r="B10" s="10" t="s">
        <v>23</v>
      </c>
      <c r="C10" s="16" t="s">
        <v>100</v>
      </c>
      <c r="D10" s="17" t="s">
        <v>51</v>
      </c>
      <c r="E10" s="18" t="str">
        <f t="shared" si="0"/>
        <v>Bollinger: PN VZ 16</v>
      </c>
      <c r="F10" s="9" t="s">
        <v>38</v>
      </c>
      <c r="G10" s="9" t="s">
        <v>37</v>
      </c>
      <c r="H10" s="10">
        <v>850</v>
      </c>
      <c r="I10" s="11">
        <v>750</v>
      </c>
    </row>
    <row r="11" spans="1:9" ht="16" x14ac:dyDescent="0.2">
      <c r="A11" s="9" t="s">
        <v>6</v>
      </c>
      <c r="B11" s="10" t="s">
        <v>23</v>
      </c>
      <c r="C11" s="16" t="s">
        <v>101</v>
      </c>
      <c r="D11" s="17" t="s">
        <v>52</v>
      </c>
      <c r="E11" s="18" t="str">
        <f t="shared" si="0"/>
        <v>Pol Roger: Winston Churchill</v>
      </c>
      <c r="F11" s="9">
        <v>2012</v>
      </c>
      <c r="G11" s="9" t="s">
        <v>37</v>
      </c>
      <c r="H11" s="10">
        <v>1880</v>
      </c>
      <c r="I11" s="11">
        <v>1780</v>
      </c>
    </row>
    <row r="12" spans="1:9" ht="16" x14ac:dyDescent="0.2">
      <c r="A12" s="9" t="s">
        <v>6</v>
      </c>
      <c r="B12" s="10" t="s">
        <v>23</v>
      </c>
      <c r="C12" s="16" t="s">
        <v>102</v>
      </c>
      <c r="D12" s="17" t="s">
        <v>96</v>
      </c>
      <c r="E12" s="18" t="str">
        <f t="shared" si="0"/>
        <v>Georges Laval: Cumieres 1er Cru Les Chenes Blanc de Blancs Brut Nature</v>
      </c>
      <c r="F12" s="9">
        <v>2016</v>
      </c>
      <c r="G12" s="9" t="s">
        <v>37</v>
      </c>
      <c r="H12" s="10">
        <v>2000</v>
      </c>
      <c r="I12" s="11">
        <v>1800</v>
      </c>
    </row>
    <row r="13" spans="1:9" ht="16" x14ac:dyDescent="0.2">
      <c r="A13" s="9"/>
      <c r="B13" s="10"/>
      <c r="C13" s="10"/>
      <c r="D13" s="10"/>
      <c r="E13" s="10"/>
      <c r="F13" s="9"/>
      <c r="G13" s="9"/>
      <c r="H13" s="10"/>
      <c r="I13" s="11"/>
    </row>
    <row r="14" spans="1:9" ht="16" x14ac:dyDescent="0.2">
      <c r="A14" s="4" t="s">
        <v>43</v>
      </c>
      <c r="B14" s="4"/>
      <c r="C14" s="4"/>
      <c r="D14" s="4"/>
      <c r="E14" s="4"/>
      <c r="F14" s="4"/>
      <c r="G14" s="4"/>
      <c r="H14" s="4"/>
      <c r="I14" s="4"/>
    </row>
    <row r="15" spans="1:9" s="3" customFormat="1" ht="16" x14ac:dyDescent="0.2">
      <c r="A15" s="5" t="s">
        <v>0</v>
      </c>
      <c r="B15" s="6" t="s">
        <v>1</v>
      </c>
      <c r="C15" s="6"/>
      <c r="D15" s="6"/>
      <c r="E15" s="6" t="s">
        <v>81</v>
      </c>
      <c r="F15" s="5" t="s">
        <v>35</v>
      </c>
      <c r="G15" s="5" t="s">
        <v>36</v>
      </c>
      <c r="H15" s="7" t="s">
        <v>40</v>
      </c>
      <c r="I15" s="8" t="s">
        <v>41</v>
      </c>
    </row>
    <row r="16" spans="1:9" ht="16" x14ac:dyDescent="0.2">
      <c r="A16" s="9" t="s">
        <v>6</v>
      </c>
      <c r="B16" s="10" t="s">
        <v>10</v>
      </c>
      <c r="C16" s="16" t="s">
        <v>103</v>
      </c>
      <c r="D16" s="17" t="s">
        <v>94</v>
      </c>
      <c r="E16" s="18" t="str">
        <f t="shared" ref="E16:E21" si="1">HYPERLINK(C16,D16)</f>
        <v>Ramonet Domaine: Bourgogne Aligoté</v>
      </c>
      <c r="F16" s="9">
        <v>2021</v>
      </c>
      <c r="G16" s="9" t="s">
        <v>37</v>
      </c>
      <c r="H16" s="10">
        <v>600</v>
      </c>
      <c r="I16" s="11">
        <v>540</v>
      </c>
    </row>
    <row r="17" spans="1:21" ht="16" x14ac:dyDescent="0.2">
      <c r="A17" s="9" t="s">
        <v>6</v>
      </c>
      <c r="B17" s="10" t="s">
        <v>31</v>
      </c>
      <c r="C17" s="16" t="s">
        <v>104</v>
      </c>
      <c r="D17" s="17" t="s">
        <v>53</v>
      </c>
      <c r="E17" s="18" t="str">
        <f t="shared" si="1"/>
        <v>Pepe Emidio: Trebbiano d'Abruzzo</v>
      </c>
      <c r="F17" s="9">
        <v>2015</v>
      </c>
      <c r="G17" s="9" t="s">
        <v>37</v>
      </c>
      <c r="H17" s="10">
        <v>800</v>
      </c>
      <c r="I17" s="11">
        <v>720</v>
      </c>
    </row>
    <row r="18" spans="1:21" ht="16" x14ac:dyDescent="0.2">
      <c r="A18" s="9" t="s">
        <v>6</v>
      </c>
      <c r="B18" s="10" t="s">
        <v>8</v>
      </c>
      <c r="C18" s="16" t="s">
        <v>105</v>
      </c>
      <c r="D18" s="17" t="s">
        <v>54</v>
      </c>
      <c r="E18" s="18" t="str">
        <f t="shared" si="1"/>
        <v>Pierre Girardin: Meursault 1er Cru Le Limozin</v>
      </c>
      <c r="F18" s="9">
        <v>2019</v>
      </c>
      <c r="G18" s="9" t="s">
        <v>37</v>
      </c>
      <c r="H18" s="10">
        <v>900</v>
      </c>
      <c r="I18" s="11">
        <v>820</v>
      </c>
    </row>
    <row r="19" spans="1:21" ht="16" x14ac:dyDescent="0.2">
      <c r="A19" s="9" t="s">
        <v>6</v>
      </c>
      <c r="B19" s="10" t="s">
        <v>8</v>
      </c>
      <c r="C19" s="16" t="s">
        <v>106</v>
      </c>
      <c r="D19" s="17" t="s">
        <v>55</v>
      </c>
      <c r="E19" s="18" t="str">
        <f t="shared" si="1"/>
        <v>Pierre Girardin: Meursault 1er Cru Les Meix Chavaux</v>
      </c>
      <c r="F19" s="9">
        <v>2020</v>
      </c>
      <c r="G19" s="9" t="s">
        <v>37</v>
      </c>
      <c r="H19" s="10">
        <v>1250</v>
      </c>
      <c r="I19" s="11">
        <v>1080</v>
      </c>
      <c r="M19" s="12"/>
    </row>
    <row r="20" spans="1:21" ht="16" x14ac:dyDescent="0.2">
      <c r="A20" s="9" t="s">
        <v>6</v>
      </c>
      <c r="B20" s="10" t="s">
        <v>7</v>
      </c>
      <c r="C20" s="16" t="s">
        <v>107</v>
      </c>
      <c r="D20" s="17" t="s">
        <v>56</v>
      </c>
      <c r="E20" s="18" t="str">
        <f t="shared" si="1"/>
        <v>Domaine Paul Pernot: Puligny-Montrachet Clos de la Garenne Premier Cru</v>
      </c>
      <c r="F20" s="9">
        <v>2021</v>
      </c>
      <c r="G20" s="9" t="s">
        <v>37</v>
      </c>
      <c r="H20" s="10">
        <v>1500</v>
      </c>
      <c r="I20" s="11">
        <v>1280</v>
      </c>
      <c r="M20" s="12"/>
    </row>
    <row r="21" spans="1:21" ht="16" x14ac:dyDescent="0.2">
      <c r="A21" s="9" t="s">
        <v>6</v>
      </c>
      <c r="B21" s="10" t="s">
        <v>28</v>
      </c>
      <c r="C21" s="16" t="s">
        <v>108</v>
      </c>
      <c r="D21" s="17" t="s">
        <v>144</v>
      </c>
      <c r="E21" s="18" t="str">
        <f t="shared" si="1"/>
        <v>Egon Müller: Scharzhofberger Kabinett</v>
      </c>
      <c r="F21" s="9">
        <v>2020</v>
      </c>
      <c r="G21" s="9" t="s">
        <v>37</v>
      </c>
      <c r="H21" s="10">
        <v>1650</v>
      </c>
      <c r="I21" s="11">
        <v>1350</v>
      </c>
      <c r="M21" s="12"/>
    </row>
    <row r="22" spans="1:21" ht="16" x14ac:dyDescent="0.2">
      <c r="A22" s="9"/>
      <c r="B22" s="10"/>
      <c r="C22" s="10"/>
      <c r="D22" s="10"/>
      <c r="E22" s="10"/>
      <c r="F22" s="9"/>
      <c r="G22" s="9"/>
      <c r="H22" s="10"/>
      <c r="I22" s="11"/>
      <c r="M22" s="12"/>
    </row>
    <row r="23" spans="1:21" ht="16" x14ac:dyDescent="0.2">
      <c r="A23" s="4" t="s">
        <v>44</v>
      </c>
      <c r="B23" s="4"/>
      <c r="C23" s="4"/>
      <c r="D23" s="4"/>
      <c r="E23" s="4"/>
      <c r="F23" s="4"/>
      <c r="G23" s="4"/>
      <c r="H23" s="4"/>
      <c r="I23" s="4"/>
      <c r="M23" s="12"/>
    </row>
    <row r="24" spans="1:21" s="3" customFormat="1" ht="16" x14ac:dyDescent="0.2">
      <c r="A24" s="5" t="s">
        <v>0</v>
      </c>
      <c r="B24" s="6" t="s">
        <v>1</v>
      </c>
      <c r="C24" s="6"/>
      <c r="D24" s="6"/>
      <c r="E24" s="6" t="s">
        <v>81</v>
      </c>
      <c r="F24" s="5" t="s">
        <v>35</v>
      </c>
      <c r="G24" s="5" t="s">
        <v>36</v>
      </c>
      <c r="H24" s="7" t="s">
        <v>40</v>
      </c>
      <c r="I24" s="8" t="s">
        <v>41</v>
      </c>
      <c r="M24" s="12"/>
    </row>
    <row r="25" spans="1:21" ht="16" x14ac:dyDescent="0.2">
      <c r="A25" s="9" t="s">
        <v>2</v>
      </c>
      <c r="B25" s="10" t="s">
        <v>20</v>
      </c>
      <c r="C25" s="16" t="s">
        <v>109</v>
      </c>
      <c r="D25" s="14" t="s">
        <v>93</v>
      </c>
      <c r="E25" s="18" t="str">
        <f t="shared" ref="E25:E36" si="2">HYPERLINK(C25,D25)</f>
        <v>Chapelle de La Mission Haut-Brion Pessac-Léognan</v>
      </c>
      <c r="F25" s="9">
        <v>2005</v>
      </c>
      <c r="G25" s="9" t="s">
        <v>37</v>
      </c>
      <c r="H25" s="10">
        <v>1200</v>
      </c>
      <c r="I25" s="11">
        <v>800</v>
      </c>
      <c r="M25" s="12"/>
    </row>
    <row r="26" spans="1:21" ht="16" x14ac:dyDescent="0.2">
      <c r="A26" s="9" t="s">
        <v>2</v>
      </c>
      <c r="B26" s="10" t="s">
        <v>29</v>
      </c>
      <c r="C26" s="16" t="s">
        <v>97</v>
      </c>
      <c r="D26" s="14" t="s">
        <v>92</v>
      </c>
      <c r="E26" s="18" t="str">
        <f t="shared" si="2"/>
        <v>Château Palmer Margaux</v>
      </c>
      <c r="F26" s="9">
        <v>2018</v>
      </c>
      <c r="G26" s="9" t="s">
        <v>37</v>
      </c>
      <c r="H26" s="10">
        <v>2900</v>
      </c>
      <c r="I26" s="11">
        <v>2750</v>
      </c>
      <c r="M26" s="12"/>
    </row>
    <row r="27" spans="1:21" ht="16" x14ac:dyDescent="0.2">
      <c r="A27" s="9" t="s">
        <v>2</v>
      </c>
      <c r="B27" s="10" t="s">
        <v>9</v>
      </c>
      <c r="C27" s="16" t="s">
        <v>110</v>
      </c>
      <c r="D27" s="14" t="s">
        <v>57</v>
      </c>
      <c r="E27" s="18" t="str">
        <f t="shared" si="2"/>
        <v>Pichon Baron Pauillac</v>
      </c>
      <c r="F27" s="9">
        <v>2020</v>
      </c>
      <c r="G27" s="9" t="s">
        <v>37</v>
      </c>
      <c r="H27" s="10">
        <v>1300</v>
      </c>
      <c r="I27" s="11">
        <v>1200</v>
      </c>
      <c r="M27" s="12"/>
    </row>
    <row r="28" spans="1:21" ht="16" x14ac:dyDescent="0.2">
      <c r="A28" s="9" t="s">
        <v>2</v>
      </c>
      <c r="B28" s="10" t="s">
        <v>9</v>
      </c>
      <c r="C28" s="16" t="s">
        <v>111</v>
      </c>
      <c r="D28" s="14" t="s">
        <v>58</v>
      </c>
      <c r="E28" s="18" t="str">
        <f t="shared" si="2"/>
        <v>Petit Mouton de Mouton Rothschild Pauillac</v>
      </c>
      <c r="F28" s="9">
        <v>2019</v>
      </c>
      <c r="G28" s="9" t="s">
        <v>37</v>
      </c>
      <c r="H28" s="10">
        <v>2000</v>
      </c>
      <c r="I28" s="11">
        <v>1750</v>
      </c>
      <c r="M28" s="12"/>
    </row>
    <row r="29" spans="1:21" ht="16" x14ac:dyDescent="0.2">
      <c r="A29" s="9" t="s">
        <v>2</v>
      </c>
      <c r="B29" s="10" t="s">
        <v>9</v>
      </c>
      <c r="C29" s="16" t="s">
        <v>112</v>
      </c>
      <c r="D29" s="14" t="s">
        <v>59</v>
      </c>
      <c r="E29" s="18" t="str">
        <f t="shared" si="2"/>
        <v>Mouton Rothschild Pauillac</v>
      </c>
      <c r="F29" s="9">
        <v>2020</v>
      </c>
      <c r="G29" s="9" t="s">
        <v>37</v>
      </c>
      <c r="H29" s="10">
        <v>4800</v>
      </c>
      <c r="I29" s="11">
        <v>4380</v>
      </c>
      <c r="M29" s="12"/>
    </row>
    <row r="30" spans="1:21" ht="16" x14ac:dyDescent="0.2">
      <c r="A30" s="9" t="s">
        <v>2</v>
      </c>
      <c r="B30" s="10" t="s">
        <v>20</v>
      </c>
      <c r="C30" s="16" t="s">
        <v>113</v>
      </c>
      <c r="D30" s="14" t="s">
        <v>91</v>
      </c>
      <c r="E30" s="18" t="str">
        <f t="shared" si="2"/>
        <v>Château Haut-Bailly Pessac-Léognan</v>
      </c>
      <c r="F30" s="9">
        <v>2019</v>
      </c>
      <c r="G30" s="9" t="s">
        <v>37</v>
      </c>
      <c r="H30" s="10">
        <v>950</v>
      </c>
      <c r="I30" s="11">
        <v>780</v>
      </c>
      <c r="M30" s="12"/>
    </row>
    <row r="31" spans="1:21" ht="16" x14ac:dyDescent="0.2">
      <c r="A31" s="9" t="s">
        <v>2</v>
      </c>
      <c r="B31" s="10" t="s">
        <v>24</v>
      </c>
      <c r="C31" s="16" t="s">
        <v>114</v>
      </c>
      <c r="D31" s="14" t="s">
        <v>90</v>
      </c>
      <c r="E31" s="18" t="str">
        <f t="shared" si="2"/>
        <v>Vieux Château Certan Pomerol</v>
      </c>
      <c r="F31" s="9">
        <v>2017</v>
      </c>
      <c r="G31" s="9" t="s">
        <v>37</v>
      </c>
      <c r="H31" s="10">
        <v>2000</v>
      </c>
      <c r="I31" s="11">
        <v>1850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6" x14ac:dyDescent="0.2">
      <c r="A32" s="9" t="s">
        <v>2</v>
      </c>
      <c r="B32" s="10" t="s">
        <v>4</v>
      </c>
      <c r="C32" s="16" t="s">
        <v>115</v>
      </c>
      <c r="D32" s="14" t="s">
        <v>89</v>
      </c>
      <c r="E32" s="18" t="str">
        <f t="shared" si="2"/>
        <v>Château Bélair-Monange Saint-Emilion</v>
      </c>
      <c r="F32" s="9">
        <v>2019</v>
      </c>
      <c r="G32" s="9" t="s">
        <v>37</v>
      </c>
      <c r="H32" s="10">
        <v>1100</v>
      </c>
      <c r="I32" s="11">
        <v>1050</v>
      </c>
      <c r="L32" s="13"/>
      <c r="M32" s="20"/>
      <c r="N32" s="20"/>
      <c r="O32" s="20"/>
      <c r="P32" s="20"/>
      <c r="Q32" s="20"/>
      <c r="R32" s="20"/>
      <c r="S32" s="20"/>
      <c r="T32" s="20"/>
      <c r="U32" s="20"/>
    </row>
    <row r="33" spans="1:21" ht="16" x14ac:dyDescent="0.2">
      <c r="A33" s="9" t="s">
        <v>2</v>
      </c>
      <c r="B33" s="10" t="s">
        <v>4</v>
      </c>
      <c r="C33" s="16" t="s">
        <v>116</v>
      </c>
      <c r="D33" s="10" t="s">
        <v>60</v>
      </c>
      <c r="E33" s="18" t="str">
        <f t="shared" si="2"/>
        <v>Canon Saint-Emilion</v>
      </c>
      <c r="F33" s="9">
        <v>2019</v>
      </c>
      <c r="G33" s="9" t="s">
        <v>37</v>
      </c>
      <c r="H33" s="10">
        <v>1100</v>
      </c>
      <c r="I33" s="11">
        <v>950</v>
      </c>
      <c r="L33" s="13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6" x14ac:dyDescent="0.2">
      <c r="A34" s="9" t="s">
        <v>2</v>
      </c>
      <c r="B34" s="10" t="s">
        <v>4</v>
      </c>
      <c r="C34" s="16" t="s">
        <v>117</v>
      </c>
      <c r="D34" s="10" t="s">
        <v>61</v>
      </c>
      <c r="E34" s="18" t="str">
        <f t="shared" si="2"/>
        <v>Chapelle d`Ausone Saint-Emilion</v>
      </c>
      <c r="F34" s="9">
        <v>2019</v>
      </c>
      <c r="G34" s="9" t="s">
        <v>37</v>
      </c>
      <c r="H34" s="10">
        <v>1800</v>
      </c>
      <c r="I34" s="11">
        <v>1580</v>
      </c>
      <c r="L34" s="13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6" x14ac:dyDescent="0.2">
      <c r="A35" s="9" t="s">
        <v>2</v>
      </c>
      <c r="B35" s="10" t="s">
        <v>5</v>
      </c>
      <c r="C35" s="16" t="s">
        <v>118</v>
      </c>
      <c r="D35" s="10" t="s">
        <v>88</v>
      </c>
      <c r="E35" s="18" t="str">
        <f t="shared" si="2"/>
        <v>Château Talbot Saint-Julien</v>
      </c>
      <c r="F35" s="9">
        <v>2018</v>
      </c>
      <c r="G35" s="9" t="s">
        <v>37</v>
      </c>
      <c r="H35" s="10">
        <v>750</v>
      </c>
      <c r="I35" s="11">
        <v>600</v>
      </c>
      <c r="L35" s="13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6" x14ac:dyDescent="0.2">
      <c r="A36" s="9" t="s">
        <v>2</v>
      </c>
      <c r="B36" s="10" t="s">
        <v>5</v>
      </c>
      <c r="C36" s="16" t="s">
        <v>119</v>
      </c>
      <c r="D36" s="10" t="s">
        <v>62</v>
      </c>
      <c r="E36" s="18" t="str">
        <f t="shared" si="2"/>
        <v>Beychevelle Saint-Julien</v>
      </c>
      <c r="F36" s="9">
        <v>2020</v>
      </c>
      <c r="G36" s="9" t="s">
        <v>37</v>
      </c>
      <c r="H36" s="10">
        <v>850</v>
      </c>
      <c r="I36" s="11">
        <v>700</v>
      </c>
      <c r="L36" s="13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6" x14ac:dyDescent="0.2">
      <c r="A37" s="9"/>
      <c r="B37" s="10"/>
      <c r="C37" s="10"/>
      <c r="D37" s="10"/>
      <c r="E37" s="10"/>
      <c r="F37" s="9"/>
      <c r="G37" s="9"/>
      <c r="H37" s="10"/>
      <c r="I37" s="11"/>
      <c r="L37" s="13"/>
      <c r="M37" s="23"/>
      <c r="N37" s="24"/>
      <c r="O37" s="24"/>
      <c r="P37" s="24"/>
      <c r="Q37" s="24"/>
      <c r="R37" s="23"/>
      <c r="S37" s="23"/>
      <c r="T37" s="25"/>
      <c r="U37" s="26"/>
    </row>
    <row r="38" spans="1:21" ht="16" x14ac:dyDescent="0.2">
      <c r="A38" s="4" t="s">
        <v>45</v>
      </c>
      <c r="B38" s="4"/>
      <c r="C38" s="4"/>
      <c r="D38" s="4"/>
      <c r="E38" s="4"/>
      <c r="F38" s="4"/>
      <c r="G38" s="4"/>
      <c r="H38" s="4"/>
      <c r="I38" s="4"/>
      <c r="L38" s="13"/>
      <c r="M38" s="27"/>
      <c r="N38" s="14"/>
      <c r="O38" s="19"/>
      <c r="P38" s="17"/>
      <c r="Q38" s="18"/>
      <c r="R38" s="27"/>
      <c r="S38" s="27"/>
      <c r="T38" s="14"/>
      <c r="U38" s="28"/>
    </row>
    <row r="39" spans="1:21" s="3" customFormat="1" ht="16" x14ac:dyDescent="0.2">
      <c r="A39" s="5" t="s">
        <v>0</v>
      </c>
      <c r="B39" s="6" t="s">
        <v>1</v>
      </c>
      <c r="C39" s="6"/>
      <c r="D39" s="6"/>
      <c r="E39" s="6" t="s">
        <v>81</v>
      </c>
      <c r="F39" s="5" t="s">
        <v>35</v>
      </c>
      <c r="G39" s="5" t="s">
        <v>36</v>
      </c>
      <c r="H39" s="7" t="s">
        <v>40</v>
      </c>
      <c r="I39" s="8" t="s">
        <v>41</v>
      </c>
      <c r="L39" s="29"/>
      <c r="M39" s="27"/>
      <c r="N39" s="14"/>
      <c r="O39" s="19"/>
      <c r="P39" s="17"/>
      <c r="Q39" s="18"/>
      <c r="R39" s="27"/>
      <c r="S39" s="27"/>
      <c r="T39" s="14"/>
      <c r="U39" s="28"/>
    </row>
    <row r="40" spans="1:21" ht="16" x14ac:dyDescent="0.2">
      <c r="A40" s="9" t="s">
        <v>2</v>
      </c>
      <c r="B40" s="10" t="s">
        <v>15</v>
      </c>
      <c r="C40" s="16" t="s">
        <v>120</v>
      </c>
      <c r="D40" s="10" t="s">
        <v>63</v>
      </c>
      <c r="E40" s="18" t="str">
        <f t="shared" ref="E40:E51" si="3">HYPERLINK(C40,D40)</f>
        <v>Coquard-Loison-Fleurot: Chambolle-Musigny</v>
      </c>
      <c r="F40" s="9">
        <v>2021</v>
      </c>
      <c r="G40" s="9" t="s">
        <v>37</v>
      </c>
      <c r="H40" s="10">
        <v>650</v>
      </c>
      <c r="I40" s="11">
        <v>600</v>
      </c>
      <c r="L40" s="13"/>
      <c r="M40" s="27"/>
      <c r="N40" s="14"/>
      <c r="O40" s="19"/>
      <c r="P40" s="17"/>
      <c r="Q40" s="18"/>
      <c r="R40" s="27"/>
      <c r="S40" s="27"/>
      <c r="T40" s="14"/>
      <c r="U40" s="28"/>
    </row>
    <row r="41" spans="1:21" ht="16" x14ac:dyDescent="0.2">
      <c r="A41" s="9" t="s">
        <v>2</v>
      </c>
      <c r="B41" s="10" t="s">
        <v>16</v>
      </c>
      <c r="C41" s="16" t="s">
        <v>121</v>
      </c>
      <c r="D41" s="10" t="s">
        <v>64</v>
      </c>
      <c r="E41" s="18" t="str">
        <f t="shared" si="3"/>
        <v>Coquard Loison Fleurot: Clos de la Roche Grand Cru</v>
      </c>
      <c r="F41" s="9">
        <v>2019</v>
      </c>
      <c r="G41" s="9" t="s">
        <v>37</v>
      </c>
      <c r="H41" s="10">
        <v>2400</v>
      </c>
      <c r="I41" s="11">
        <v>1900</v>
      </c>
      <c r="M41" s="9"/>
      <c r="N41" s="10"/>
      <c r="O41" s="16"/>
      <c r="P41" s="17"/>
      <c r="Q41" s="18"/>
      <c r="R41" s="9"/>
      <c r="S41" s="9"/>
      <c r="T41" s="10"/>
      <c r="U41" s="11"/>
    </row>
    <row r="42" spans="1:21" ht="16" x14ac:dyDescent="0.2">
      <c r="A42" s="9" t="s">
        <v>2</v>
      </c>
      <c r="B42" s="10" t="s">
        <v>26</v>
      </c>
      <c r="C42" s="16" t="s">
        <v>122</v>
      </c>
      <c r="D42" s="10" t="s">
        <v>65</v>
      </c>
      <c r="E42" s="18" t="str">
        <f t="shared" si="3"/>
        <v>Millot Jean-Marc: Cote de Nuits-Villages Aux Faulques</v>
      </c>
      <c r="F42" s="9">
        <v>2021</v>
      </c>
      <c r="G42" s="9" t="s">
        <v>37</v>
      </c>
      <c r="H42" s="10">
        <v>380</v>
      </c>
      <c r="I42" s="11">
        <v>320</v>
      </c>
      <c r="M42" s="9"/>
      <c r="N42" s="10"/>
      <c r="O42" s="16"/>
      <c r="P42" s="17"/>
      <c r="Q42" s="18"/>
      <c r="R42" s="9"/>
      <c r="S42" s="9"/>
      <c r="T42" s="10"/>
      <c r="U42" s="11"/>
    </row>
    <row r="43" spans="1:21" ht="16" x14ac:dyDescent="0.2">
      <c r="A43" s="9" t="s">
        <v>2</v>
      </c>
      <c r="B43" s="10" t="s">
        <v>19</v>
      </c>
      <c r="C43" s="16" t="s">
        <v>123</v>
      </c>
      <c r="D43" s="10" t="s">
        <v>66</v>
      </c>
      <c r="E43" s="18" t="str">
        <f t="shared" si="3"/>
        <v>Domaine Fourrier Echezeaux Grand Cru Vieilles Vignes</v>
      </c>
      <c r="F43" s="9">
        <v>2022</v>
      </c>
      <c r="G43" s="9" t="s">
        <v>37</v>
      </c>
      <c r="H43" s="10">
        <v>2800</v>
      </c>
      <c r="I43" s="11">
        <v>2500</v>
      </c>
    </row>
    <row r="44" spans="1:21" ht="16" x14ac:dyDescent="0.2">
      <c r="A44" s="9" t="s">
        <v>2</v>
      </c>
      <c r="B44" s="10" t="s">
        <v>11</v>
      </c>
      <c r="C44" s="16" t="s">
        <v>124</v>
      </c>
      <c r="D44" s="10" t="s">
        <v>67</v>
      </c>
      <c r="E44" s="18" t="str">
        <f t="shared" si="3"/>
        <v>Sylvain Cathiard Bourgogne Hautes Cotes de Nuits</v>
      </c>
      <c r="F44" s="9">
        <v>2021</v>
      </c>
      <c r="G44" s="9" t="s">
        <v>37</v>
      </c>
      <c r="H44" s="10">
        <v>600</v>
      </c>
      <c r="I44" s="11">
        <v>550</v>
      </c>
    </row>
    <row r="45" spans="1:21" ht="16" x14ac:dyDescent="0.2">
      <c r="A45" s="9" t="s">
        <v>2</v>
      </c>
      <c r="B45" s="10" t="s">
        <v>33</v>
      </c>
      <c r="C45" s="16" t="s">
        <v>125</v>
      </c>
      <c r="D45" s="10" t="s">
        <v>87</v>
      </c>
      <c r="E45" s="18" t="str">
        <f t="shared" si="3"/>
        <v>Ramonet Domaine: Monthélie Rouge</v>
      </c>
      <c r="F45" s="9">
        <v>2020</v>
      </c>
      <c r="G45" s="9" t="s">
        <v>37</v>
      </c>
      <c r="H45" s="10">
        <v>650</v>
      </c>
      <c r="I45" s="11">
        <v>550</v>
      </c>
    </row>
    <row r="46" spans="1:21" ht="16" x14ac:dyDescent="0.2">
      <c r="A46" s="9" t="s">
        <v>2</v>
      </c>
      <c r="B46" s="10" t="s">
        <v>17</v>
      </c>
      <c r="C46" s="16" t="s">
        <v>126</v>
      </c>
      <c r="D46" s="10" t="s">
        <v>68</v>
      </c>
      <c r="E46" s="18" t="str">
        <f t="shared" si="3"/>
        <v>Domaine Fourrier Morey-Saint-Denis Clos Solon Vieilles Vignes</v>
      </c>
      <c r="F46" s="9">
        <v>2022</v>
      </c>
      <c r="G46" s="9" t="s">
        <v>37</v>
      </c>
      <c r="H46" s="10">
        <v>1200</v>
      </c>
      <c r="I46" s="11">
        <v>980</v>
      </c>
    </row>
    <row r="47" spans="1:21" ht="16" x14ac:dyDescent="0.2">
      <c r="A47" s="9" t="s">
        <v>2</v>
      </c>
      <c r="B47" s="10" t="s">
        <v>12</v>
      </c>
      <c r="C47" s="16" t="s">
        <v>127</v>
      </c>
      <c r="D47" s="10" t="s">
        <v>69</v>
      </c>
      <c r="E47" s="18" t="str">
        <f t="shared" si="3"/>
        <v>Domaine Robert Chevillon: Nuits-Saint-Georges Les Bousselots</v>
      </c>
      <c r="F47" s="9">
        <v>2014</v>
      </c>
      <c r="G47" s="9" t="s">
        <v>37</v>
      </c>
      <c r="H47" s="10">
        <v>780</v>
      </c>
      <c r="I47" s="11">
        <v>700</v>
      </c>
    </row>
    <row r="48" spans="1:21" ht="16" x14ac:dyDescent="0.2">
      <c r="A48" s="9" t="s">
        <v>2</v>
      </c>
      <c r="B48" s="10" t="s">
        <v>21</v>
      </c>
      <c r="C48" s="16" t="s">
        <v>128</v>
      </c>
      <c r="D48" s="10" t="s">
        <v>86</v>
      </c>
      <c r="E48" s="18" t="str">
        <f t="shared" si="3"/>
        <v>Hospices De Beaune: Pommard Cuvée Suzanne Chaudron by Coche Dury</v>
      </c>
      <c r="F48" s="9">
        <v>2019</v>
      </c>
      <c r="G48" s="9" t="s">
        <v>37</v>
      </c>
      <c r="H48" s="10">
        <v>2500</v>
      </c>
      <c r="I48" s="11">
        <v>2380</v>
      </c>
    </row>
    <row r="49" spans="1:9" ht="16" x14ac:dyDescent="0.2">
      <c r="A49" s="9" t="s">
        <v>2</v>
      </c>
      <c r="B49" s="10" t="s">
        <v>27</v>
      </c>
      <c r="C49" s="16" t="s">
        <v>129</v>
      </c>
      <c r="D49" s="10" t="s">
        <v>70</v>
      </c>
      <c r="E49" s="18" t="str">
        <f t="shared" si="3"/>
        <v>Jean-Marc Millot Savigny-les-Beaune</v>
      </c>
      <c r="F49" s="9">
        <v>2022</v>
      </c>
      <c r="G49" s="9" t="s">
        <v>37</v>
      </c>
      <c r="H49" s="10">
        <v>300</v>
      </c>
      <c r="I49" s="11">
        <v>260</v>
      </c>
    </row>
    <row r="50" spans="1:9" ht="16" x14ac:dyDescent="0.2">
      <c r="A50" s="9" t="s">
        <v>2</v>
      </c>
      <c r="B50" s="10" t="s">
        <v>3</v>
      </c>
      <c r="C50" s="16" t="s">
        <v>130</v>
      </c>
      <c r="D50" s="10" t="s">
        <v>71</v>
      </c>
      <c r="E50" s="18" t="str">
        <f t="shared" si="3"/>
        <v>Berthaut-Gerbet: Vosne Romanee</v>
      </c>
      <c r="F50" s="9">
        <v>2021</v>
      </c>
      <c r="G50" s="9" t="s">
        <v>37</v>
      </c>
      <c r="H50" s="10">
        <v>800</v>
      </c>
      <c r="I50" s="11">
        <v>680</v>
      </c>
    </row>
    <row r="51" spans="1:9" ht="16" x14ac:dyDescent="0.2">
      <c r="A51" s="9" t="s">
        <v>2</v>
      </c>
      <c r="B51" s="10" t="s">
        <v>22</v>
      </c>
      <c r="C51" s="16" t="s">
        <v>131</v>
      </c>
      <c r="D51" s="10" t="s">
        <v>72</v>
      </c>
      <c r="E51" s="18" t="str">
        <f t="shared" si="3"/>
        <v>Hudelot-Noellat Vougeot 1er Cru Les Petits Vougeots</v>
      </c>
      <c r="F51" s="9">
        <v>2021</v>
      </c>
      <c r="G51" s="9" t="s">
        <v>37</v>
      </c>
      <c r="H51" s="10">
        <v>1380</v>
      </c>
      <c r="I51" s="11">
        <v>1280</v>
      </c>
    </row>
    <row r="52" spans="1:9" ht="16" x14ac:dyDescent="0.2">
      <c r="A52" s="9"/>
      <c r="B52" s="10"/>
      <c r="C52" s="10"/>
      <c r="D52" s="10"/>
      <c r="E52" s="10"/>
      <c r="F52" s="9"/>
      <c r="G52" s="9"/>
      <c r="H52" s="10"/>
      <c r="I52" s="11"/>
    </row>
    <row r="53" spans="1:9" ht="16" x14ac:dyDescent="0.2">
      <c r="A53" s="4" t="s">
        <v>46</v>
      </c>
      <c r="B53" s="4"/>
      <c r="C53" s="4"/>
      <c r="D53" s="4"/>
      <c r="E53" s="4"/>
      <c r="F53" s="4"/>
      <c r="G53" s="4"/>
      <c r="H53" s="4"/>
      <c r="I53" s="4"/>
    </row>
    <row r="54" spans="1:9" s="3" customFormat="1" ht="16" x14ac:dyDescent="0.2">
      <c r="A54" s="5" t="s">
        <v>0</v>
      </c>
      <c r="B54" s="6" t="s">
        <v>1</v>
      </c>
      <c r="C54" s="6"/>
      <c r="D54" s="6"/>
      <c r="E54" s="6" t="s">
        <v>81</v>
      </c>
      <c r="F54" s="5" t="s">
        <v>35</v>
      </c>
      <c r="G54" s="5" t="s">
        <v>36</v>
      </c>
      <c r="H54" s="7" t="s">
        <v>40</v>
      </c>
      <c r="I54" s="8" t="s">
        <v>41</v>
      </c>
    </row>
    <row r="55" spans="1:9" ht="16" x14ac:dyDescent="0.2">
      <c r="A55" s="9" t="s">
        <v>2</v>
      </c>
      <c r="B55" s="10" t="s">
        <v>14</v>
      </c>
      <c r="C55" s="16" t="s">
        <v>132</v>
      </c>
      <c r="D55" s="10" t="s">
        <v>73</v>
      </c>
      <c r="E55" s="18" t="str">
        <f t="shared" ref="E55:E59" si="4">HYPERLINK(C55,D55)</f>
        <v>Conterno Aldo: Barolo Bussia</v>
      </c>
      <c r="F55" s="9">
        <v>2017</v>
      </c>
      <c r="G55" s="9" t="s">
        <v>37</v>
      </c>
      <c r="H55" s="10">
        <v>750</v>
      </c>
      <c r="I55" s="11">
        <v>680</v>
      </c>
    </row>
    <row r="56" spans="1:9" ht="16" x14ac:dyDescent="0.2">
      <c r="A56" s="9" t="s">
        <v>2</v>
      </c>
      <c r="B56" s="10" t="s">
        <v>14</v>
      </c>
      <c r="C56" s="16" t="s">
        <v>133</v>
      </c>
      <c r="D56" s="10" t="s">
        <v>74</v>
      </c>
      <c r="E56" s="18" t="str">
        <f t="shared" si="4"/>
        <v>Michele Chiarlo Cerequio Barolo</v>
      </c>
      <c r="F56" s="9">
        <v>2018</v>
      </c>
      <c r="G56" s="9" t="s">
        <v>37</v>
      </c>
      <c r="H56" s="10">
        <v>580</v>
      </c>
      <c r="I56" s="11">
        <v>530</v>
      </c>
    </row>
    <row r="57" spans="1:9" ht="16" x14ac:dyDescent="0.2">
      <c r="A57" s="9" t="s">
        <v>2</v>
      </c>
      <c r="B57" s="10" t="s">
        <v>25</v>
      </c>
      <c r="C57" s="16" t="s">
        <v>134</v>
      </c>
      <c r="D57" s="10" t="s">
        <v>75</v>
      </c>
      <c r="E57" s="18" t="str">
        <f t="shared" si="4"/>
        <v>Tenuta di Trinoro: Rosso Toscana 'Campo di Camagi'</v>
      </c>
      <c r="F57" s="9">
        <v>2016</v>
      </c>
      <c r="G57" s="9" t="s">
        <v>37</v>
      </c>
      <c r="H57" s="10">
        <v>650</v>
      </c>
      <c r="I57" s="11">
        <v>600</v>
      </c>
    </row>
    <row r="58" spans="1:9" ht="16" x14ac:dyDescent="0.2">
      <c r="A58" s="9" t="s">
        <v>2</v>
      </c>
      <c r="B58" s="10" t="s">
        <v>13</v>
      </c>
      <c r="C58" s="16" t="s">
        <v>135</v>
      </c>
      <c r="D58" s="10" t="s">
        <v>85</v>
      </c>
      <c r="E58" s="18" t="str">
        <f t="shared" si="4"/>
        <v>Comando G: Sierra de Gredos 'La Breña'</v>
      </c>
      <c r="F58" s="9">
        <v>2019</v>
      </c>
      <c r="G58" s="9" t="s">
        <v>37</v>
      </c>
      <c r="H58" s="10">
        <v>1200</v>
      </c>
      <c r="I58" s="11">
        <v>1050</v>
      </c>
    </row>
    <row r="59" spans="1:9" ht="16" x14ac:dyDescent="0.2">
      <c r="A59" s="9" t="s">
        <v>2</v>
      </c>
      <c r="B59" s="10" t="s">
        <v>13</v>
      </c>
      <c r="C59" s="16" t="s">
        <v>136</v>
      </c>
      <c r="D59" s="10" t="s">
        <v>76</v>
      </c>
      <c r="E59" s="18" t="str">
        <f t="shared" si="4"/>
        <v>Comando G: Vinos de Madrid La Bruja De Rozas</v>
      </c>
      <c r="F59" s="9">
        <v>2022</v>
      </c>
      <c r="G59" s="9" t="s">
        <v>37</v>
      </c>
      <c r="H59" s="10">
        <v>280</v>
      </c>
      <c r="I59" s="11">
        <v>220</v>
      </c>
    </row>
    <row r="60" spans="1:9" ht="16" x14ac:dyDescent="0.2">
      <c r="A60" s="9"/>
      <c r="B60" s="10"/>
      <c r="C60" s="10"/>
      <c r="D60" s="10"/>
      <c r="E60" s="10"/>
      <c r="F60" s="9"/>
      <c r="G60" s="9"/>
      <c r="H60" s="10"/>
      <c r="I60" s="11"/>
    </row>
    <row r="61" spans="1:9" ht="16" x14ac:dyDescent="0.2">
      <c r="A61" s="4" t="s">
        <v>47</v>
      </c>
      <c r="B61" s="4"/>
      <c r="C61" s="4"/>
      <c r="D61" s="4"/>
      <c r="E61" s="4"/>
      <c r="F61" s="4"/>
      <c r="G61" s="4"/>
      <c r="H61" s="4"/>
      <c r="I61" s="4"/>
    </row>
    <row r="62" spans="1:9" s="3" customFormat="1" ht="16" x14ac:dyDescent="0.2">
      <c r="A62" s="5" t="s">
        <v>0</v>
      </c>
      <c r="B62" s="6" t="s">
        <v>1</v>
      </c>
      <c r="C62" s="6"/>
      <c r="D62" s="6"/>
      <c r="E62" s="6" t="s">
        <v>81</v>
      </c>
      <c r="F62" s="5" t="s">
        <v>35</v>
      </c>
      <c r="G62" s="5" t="s">
        <v>36</v>
      </c>
      <c r="H62" s="7" t="s">
        <v>40</v>
      </c>
      <c r="I62" s="8" t="s">
        <v>41</v>
      </c>
    </row>
    <row r="63" spans="1:9" ht="16" x14ac:dyDescent="0.2">
      <c r="A63" s="9" t="s">
        <v>2</v>
      </c>
      <c r="B63" s="10" t="s">
        <v>18</v>
      </c>
      <c r="C63" s="16" t="s">
        <v>137</v>
      </c>
      <c r="D63" s="10" t="s">
        <v>77</v>
      </c>
      <c r="E63" s="18" t="str">
        <f t="shared" ref="E63:E67" si="5">HYPERLINK(C63,D63)</f>
        <v>Araujo: Cabernet Sauvignon Eisele Vineyard</v>
      </c>
      <c r="F63" s="9">
        <v>2011</v>
      </c>
      <c r="G63" s="9" t="s">
        <v>37</v>
      </c>
      <c r="H63" s="10">
        <v>3400</v>
      </c>
      <c r="I63" s="11">
        <v>2800</v>
      </c>
    </row>
    <row r="64" spans="1:9" ht="16" x14ac:dyDescent="0.2">
      <c r="A64" s="9" t="s">
        <v>2</v>
      </c>
      <c r="B64" s="10" t="s">
        <v>18</v>
      </c>
      <c r="C64" s="16" t="s">
        <v>138</v>
      </c>
      <c r="D64" s="10" t="s">
        <v>78</v>
      </c>
      <c r="E64" s="18" t="str">
        <f t="shared" si="5"/>
        <v>Dominus Napa Valley</v>
      </c>
      <c r="F64" s="9">
        <v>2018</v>
      </c>
      <c r="G64" s="9" t="s">
        <v>37</v>
      </c>
      <c r="H64" s="10">
        <v>2900</v>
      </c>
      <c r="I64" s="11">
        <v>2380</v>
      </c>
    </row>
    <row r="65" spans="1:9" ht="16" x14ac:dyDescent="0.2">
      <c r="A65" s="9" t="s">
        <v>2</v>
      </c>
      <c r="B65" s="10" t="s">
        <v>49</v>
      </c>
      <c r="C65" s="16" t="s">
        <v>139</v>
      </c>
      <c r="D65" s="10" t="s">
        <v>79</v>
      </c>
      <c r="E65" s="18" t="str">
        <f t="shared" si="5"/>
        <v>Peter Michael: Les Pavots</v>
      </c>
      <c r="F65" s="9">
        <v>2018</v>
      </c>
      <c r="G65" s="9" t="s">
        <v>37</v>
      </c>
      <c r="H65" s="10">
        <v>1800</v>
      </c>
      <c r="I65" s="11">
        <v>1580</v>
      </c>
    </row>
    <row r="66" spans="1:9" ht="16" x14ac:dyDescent="0.2">
      <c r="A66" s="9" t="s">
        <v>2</v>
      </c>
      <c r="B66" s="10" t="s">
        <v>32</v>
      </c>
      <c r="C66" s="16" t="s">
        <v>140</v>
      </c>
      <c r="D66" s="10" t="s">
        <v>80</v>
      </c>
      <c r="E66" s="18" t="str">
        <f t="shared" si="5"/>
        <v>Racines: Sanford And Benedict Pinot Noir</v>
      </c>
      <c r="F66" s="9">
        <v>2020</v>
      </c>
      <c r="G66" s="9" t="s">
        <v>37</v>
      </c>
      <c r="H66" s="10">
        <v>820</v>
      </c>
      <c r="I66" s="11">
        <v>750</v>
      </c>
    </row>
    <row r="67" spans="1:9" ht="16" x14ac:dyDescent="0.2">
      <c r="A67" s="9" t="s">
        <v>2</v>
      </c>
      <c r="B67" s="10" t="s">
        <v>30</v>
      </c>
      <c r="C67" s="16" t="s">
        <v>141</v>
      </c>
      <c r="D67" s="10" t="s">
        <v>84</v>
      </c>
      <c r="E67" s="18" t="str">
        <f t="shared" si="5"/>
        <v>Penfolds: Barossa Valley 'RWT – Bin 798' Shiraz</v>
      </c>
      <c r="F67" s="9">
        <v>2008</v>
      </c>
      <c r="G67" s="9" t="s">
        <v>37</v>
      </c>
      <c r="H67" s="10">
        <v>1300</v>
      </c>
      <c r="I67" s="11">
        <v>1200</v>
      </c>
    </row>
    <row r="68" spans="1:9" ht="16" x14ac:dyDescent="0.2">
      <c r="A68" s="9"/>
      <c r="B68" s="10"/>
      <c r="C68" s="10"/>
      <c r="D68" s="10"/>
      <c r="E68" s="10"/>
      <c r="F68" s="9"/>
      <c r="G68" s="9"/>
      <c r="H68" s="10"/>
      <c r="I68" s="11"/>
    </row>
    <row r="69" spans="1:9" ht="16" x14ac:dyDescent="0.2">
      <c r="A69" s="4" t="s">
        <v>48</v>
      </c>
      <c r="B69" s="4"/>
      <c r="C69" s="4"/>
      <c r="D69" s="4"/>
      <c r="E69" s="4"/>
      <c r="F69" s="4"/>
      <c r="G69" s="4"/>
      <c r="H69" s="4"/>
      <c r="I69" s="4"/>
    </row>
    <row r="70" spans="1:9" s="3" customFormat="1" ht="16" x14ac:dyDescent="0.2">
      <c r="A70" s="5" t="s">
        <v>0</v>
      </c>
      <c r="B70" s="6" t="s">
        <v>1</v>
      </c>
      <c r="C70" s="6"/>
      <c r="D70" s="6"/>
      <c r="E70" s="6" t="s">
        <v>81</v>
      </c>
      <c r="F70" s="5" t="s">
        <v>35</v>
      </c>
      <c r="G70" s="5" t="s">
        <v>36</v>
      </c>
      <c r="H70" s="7" t="s">
        <v>40</v>
      </c>
      <c r="I70" s="8" t="s">
        <v>41</v>
      </c>
    </row>
    <row r="71" spans="1:9" ht="16" x14ac:dyDescent="0.2">
      <c r="A71" s="9" t="s">
        <v>6</v>
      </c>
      <c r="B71" s="10" t="s">
        <v>34</v>
      </c>
      <c r="C71" s="16" t="s">
        <v>142</v>
      </c>
      <c r="D71" s="10" t="s">
        <v>83</v>
      </c>
      <c r="E71" s="18" t="str">
        <f t="shared" ref="E71:E72" si="6">HYPERLINK(C71,D71)</f>
        <v>Château Rieussec Sauternes</v>
      </c>
      <c r="F71" s="9">
        <v>2009</v>
      </c>
      <c r="G71" s="9" t="s">
        <v>37</v>
      </c>
      <c r="H71" s="10">
        <v>515</v>
      </c>
      <c r="I71" s="11">
        <v>450</v>
      </c>
    </row>
    <row r="72" spans="1:9" ht="16" x14ac:dyDescent="0.2">
      <c r="A72" s="9" t="s">
        <v>6</v>
      </c>
      <c r="B72" s="10" t="s">
        <v>34</v>
      </c>
      <c r="C72" s="16" t="s">
        <v>143</v>
      </c>
      <c r="D72" s="10" t="s">
        <v>82</v>
      </c>
      <c r="E72" s="19" t="str">
        <f t="shared" si="6"/>
        <v>Château d'Yquem Sauternes</v>
      </c>
      <c r="F72" s="9">
        <v>2016</v>
      </c>
      <c r="G72" s="9" t="s">
        <v>39</v>
      </c>
      <c r="H72" s="10">
        <v>1850</v>
      </c>
      <c r="I72" s="11">
        <v>1680</v>
      </c>
    </row>
  </sheetData>
  <mergeCells count="14">
    <mergeCell ref="M31:U31"/>
    <mergeCell ref="M32:U32"/>
    <mergeCell ref="M33:U35"/>
    <mergeCell ref="M36:U36"/>
    <mergeCell ref="A6:I6"/>
    <mergeCell ref="A14:I14"/>
    <mergeCell ref="A23:I23"/>
    <mergeCell ref="A38:I38"/>
    <mergeCell ref="A53:I53"/>
    <mergeCell ref="A61:I61"/>
    <mergeCell ref="A69:I69"/>
    <mergeCell ref="A1:I1"/>
    <mergeCell ref="A2:I2"/>
    <mergeCell ref="A3:I5"/>
  </mergeCells>
  <hyperlinks>
    <hyperlink ref="C8" r:id="rId1" xr:uid="{549EC7E0-FBB5-0B4C-B09C-774AEAB08A28}"/>
    <hyperlink ref="C9" r:id="rId2" xr:uid="{2FFF4EE2-8E76-D34A-AD89-41E0370C22B2}"/>
    <hyperlink ref="C10" r:id="rId3" xr:uid="{F2AB25B9-3313-4848-8B12-4AC6BF16EA6F}"/>
    <hyperlink ref="C11" r:id="rId4" xr:uid="{F40E030C-7D4C-DC48-A033-4E313B26EB19}"/>
    <hyperlink ref="C12" r:id="rId5" xr:uid="{E6B81A72-BBCD-974F-B2A1-A7EF5905CD2E}"/>
    <hyperlink ref="C16" r:id="rId6" xr:uid="{436B3B60-E954-6D49-9138-C98D58BE8498}"/>
    <hyperlink ref="C17" r:id="rId7" xr:uid="{F5C8089C-0C66-9540-9716-9186A8CC5750}"/>
    <hyperlink ref="C18" r:id="rId8" xr:uid="{4B2F3870-32CF-BE4F-BA39-0E8E8FCF82C5}"/>
    <hyperlink ref="C19" r:id="rId9" xr:uid="{0289DD64-82B3-6941-BCAB-1501383401AC}"/>
    <hyperlink ref="C20" r:id="rId10" xr:uid="{31E21629-4CC2-BA4C-99AD-AE95CD8CF02F}"/>
    <hyperlink ref="C21" r:id="rId11" xr:uid="{6AE6FB34-4427-E446-AC15-DCC4FEAB5CCF}"/>
    <hyperlink ref="C25" r:id="rId12" xr:uid="{38745229-50A7-1A46-8014-9220865F8470}"/>
    <hyperlink ref="C26" r:id="rId13" xr:uid="{746D978C-3692-5747-9EA0-5795E3CA903A}"/>
    <hyperlink ref="C27" r:id="rId14" xr:uid="{972CDDE6-6057-EF40-896B-97FF1146F9E7}"/>
    <hyperlink ref="C28" r:id="rId15" xr:uid="{628542E9-08B1-AA46-853A-2D40A6D7550D}"/>
    <hyperlink ref="C29" r:id="rId16" xr:uid="{7AFA2754-25F6-C842-BC91-827FAE633A2A}"/>
    <hyperlink ref="C30" r:id="rId17" xr:uid="{7AA20B1F-D27A-634A-B40A-2F208FEBF002}"/>
    <hyperlink ref="C31" r:id="rId18" xr:uid="{F079DAC5-76BD-8744-97E9-DE590BE06B93}"/>
    <hyperlink ref="C32" r:id="rId19" xr:uid="{A9A3FD3E-BB8A-304B-98B1-43106F37E785}"/>
    <hyperlink ref="C33" r:id="rId20" xr:uid="{822FBC74-E963-AB43-8863-70F000069607}"/>
    <hyperlink ref="C34" r:id="rId21" xr:uid="{F8BD496C-852E-2144-89D5-D91A44FD779A}"/>
    <hyperlink ref="C35" r:id="rId22" xr:uid="{C6E6B9BB-E19C-8541-8A29-9A874131FE23}"/>
    <hyperlink ref="C36" r:id="rId23" xr:uid="{6CCE6779-ACEC-CB48-974E-AFF965DD2575}"/>
    <hyperlink ref="C40" r:id="rId24" xr:uid="{64A2B9E0-23D2-9047-9F86-0368F4D51903}"/>
    <hyperlink ref="C41" r:id="rId25" xr:uid="{D7F6FB61-B354-D645-9529-DB62FA43B799}"/>
    <hyperlink ref="C42" r:id="rId26" xr:uid="{C860EFC5-A2B9-0541-B7EB-8EE20C6AA348}"/>
    <hyperlink ref="C43" r:id="rId27" xr:uid="{1761BC83-11E4-1A42-B0EE-E1662F5F8A86}"/>
    <hyperlink ref="C44" r:id="rId28" xr:uid="{EC3E1027-6FAB-FA4F-B235-F762854F8ACA}"/>
    <hyperlink ref="C45" r:id="rId29" xr:uid="{F3518B4F-9E85-9641-AF35-1BB403C5C4F3}"/>
    <hyperlink ref="C46" r:id="rId30" xr:uid="{C17BFE74-B484-9C48-83F2-FCD508765A28}"/>
    <hyperlink ref="C47" r:id="rId31" xr:uid="{85C34787-D558-6544-9E80-D8356513B6C6}"/>
    <hyperlink ref="C48" r:id="rId32" xr:uid="{C24D43FB-F24C-3F4B-BE08-777932E0B40A}"/>
    <hyperlink ref="C49" r:id="rId33" xr:uid="{E083F1E5-E72B-1445-839B-BF24AD234089}"/>
    <hyperlink ref="C50" r:id="rId34" xr:uid="{6B9A037A-7BE0-8E4B-8C99-DAF15025C9ED}"/>
    <hyperlink ref="C51" r:id="rId35" xr:uid="{5C238366-0A5A-B94D-B997-1CCF1AC75A3D}"/>
    <hyperlink ref="C55" r:id="rId36" xr:uid="{70CE133E-7616-F440-A920-4082C7D35D51}"/>
    <hyperlink ref="C56" r:id="rId37" xr:uid="{10EAF342-B95E-2340-9AA2-A6697F87BED3}"/>
    <hyperlink ref="C57" r:id="rId38" xr:uid="{D667DA60-DD5D-C340-92C8-13F7515BC5ED}"/>
    <hyperlink ref="C58" r:id="rId39" xr:uid="{4F55D162-613A-0D42-BA16-4BF59EC71C92}"/>
    <hyperlink ref="C59" r:id="rId40" xr:uid="{D50D0FB8-9D46-3441-948D-3E60ABE32302}"/>
    <hyperlink ref="C63" r:id="rId41" xr:uid="{7ACBEF40-E55D-E446-82D1-44B97126AC5B}"/>
    <hyperlink ref="C64" r:id="rId42" xr:uid="{AB3AEEA9-D2A9-D241-AAFC-889D577CB2AA}"/>
    <hyperlink ref="C65" r:id="rId43" xr:uid="{7B73A5E7-872C-344A-A886-FB6ACC815E5F}"/>
    <hyperlink ref="C66" r:id="rId44" xr:uid="{5FE555EC-6D71-3844-B6D0-32892D19E94F}"/>
    <hyperlink ref="C67" r:id="rId45" xr:uid="{5D46793B-3E56-154A-AC7D-75855F36BA86}"/>
    <hyperlink ref="C71" r:id="rId46" xr:uid="{88E4A36C-0D3D-8641-A7C4-17492CA9A629}"/>
    <hyperlink ref="C72" r:id="rId47" xr:uid="{BE7CFE9D-7FA8-A64E-A9BC-C83066FE5D93}"/>
  </hyperlinks>
  <pageMargins left="1.45" right="0.7" top="1" bottom="0.75" header="0.3" footer="0.3"/>
  <pageSetup scale="2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Chim, Terrence</dc:creator>
  <cp:lastModifiedBy>Andres Leon</cp:lastModifiedBy>
  <cp:lastPrinted>2026-02-11T21:59:01Z</cp:lastPrinted>
  <dcterms:created xsi:type="dcterms:W3CDTF">2026-02-03T05:40:35Z</dcterms:created>
  <dcterms:modified xsi:type="dcterms:W3CDTF">2026-02-11T22:03:16Z</dcterms:modified>
</cp:coreProperties>
</file>